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8195" windowHeight="9270" activeTab="2"/>
  </bookViews>
  <sheets>
    <sheet name="Př. 3.1" sheetId="1" r:id="rId1"/>
    <sheet name="Př. 3.2" sheetId="2" r:id="rId2"/>
    <sheet name="Př. 3.3" sheetId="3" r:id="rId3"/>
  </sheets>
  <definedNames/>
  <calcPr fullCalcOnLoad="1"/>
</workbook>
</file>

<file path=xl/sharedStrings.xml><?xml version="1.0" encoding="utf-8"?>
<sst xmlns="http://schemas.openxmlformats.org/spreadsheetml/2006/main" count="73" uniqueCount="48">
  <si>
    <t>nákup:</t>
  </si>
  <si>
    <t>paní Pohodová</t>
  </si>
  <si>
    <t>pana Pohoda</t>
  </si>
  <si>
    <t>maso</t>
  </si>
  <si>
    <t>mrazená zelenina</t>
  </si>
  <si>
    <t>rýže</t>
  </si>
  <si>
    <t>masox</t>
  </si>
  <si>
    <t>zmrzlina</t>
  </si>
  <si>
    <t>oplatky</t>
  </si>
  <si>
    <t>šlehačka</t>
  </si>
  <si>
    <t>zelenina do polévky</t>
  </si>
  <si>
    <t>celkem</t>
  </si>
  <si>
    <t>benzín</t>
  </si>
  <si>
    <t>a)</t>
  </si>
  <si>
    <t>b)</t>
  </si>
  <si>
    <t>Lyže</t>
  </si>
  <si>
    <t>Pánská zimní bunda</t>
  </si>
  <si>
    <t>Dětský zimní set</t>
  </si>
  <si>
    <t>Boby</t>
  </si>
  <si>
    <t>původní cena bez DPH</t>
  </si>
  <si>
    <t>cena po slevě</t>
  </si>
  <si>
    <t>kolik skutečně zaplatím</t>
  </si>
  <si>
    <t>pomocný sloupec</t>
  </si>
  <si>
    <t>sleva v %</t>
  </si>
  <si>
    <t>Nadějov ceny s DPH</t>
  </si>
  <si>
    <t>Nadějov ceny bez DPH</t>
  </si>
  <si>
    <t>Jihlava ceny   s DPH</t>
  </si>
  <si>
    <t>cena je lepší v</t>
  </si>
  <si>
    <t>výpočet</t>
  </si>
  <si>
    <t>výše položky</t>
  </si>
  <si>
    <t>Cena setu</t>
  </si>
  <si>
    <t>Cena bez DPH</t>
  </si>
  <si>
    <t>Zisk Obchodního domu</t>
  </si>
  <si>
    <t>Cena po odečtení Zisku Obchodního domu</t>
  </si>
  <si>
    <t>Zisk umělce</t>
  </si>
  <si>
    <t>Náklady na výrobu setu</t>
  </si>
  <si>
    <t>Výše DPH</t>
  </si>
  <si>
    <t>Zisk OD</t>
  </si>
  <si>
    <t>DPH</t>
  </si>
  <si>
    <t>Náklady na výrobu</t>
  </si>
  <si>
    <t>Položka</t>
  </si>
  <si>
    <t>Lyžařské boty</t>
  </si>
  <si>
    <t>Batoh na lyžařské boty</t>
  </si>
  <si>
    <t>Nákup:</t>
  </si>
  <si>
    <t>1200 - 200 =</t>
  </si>
  <si>
    <t>(1200/1,2) * 0,2=</t>
  </si>
  <si>
    <t>900 - 300 =</t>
  </si>
  <si>
    <t>1000 - 100 =</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</si>
</sst>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quot;"/>
  </numFmts>
  <fonts count="14">
    <font>
      <sz val="10"/>
      <name val="Arial"/>
      <family val="0"/>
    </font>
    <font>
      <b/>
      <sz val="10"/>
      <name val="Arial"/>
      <family val="2"/>
    </font>
    <font>
      <sz val="8"/>
      <name val="Arial"/>
      <family val="0"/>
    </font>
    <font>
      <b/>
      <sz val="9"/>
      <name val="Arial"/>
      <family val="2"/>
    </font>
    <font>
      <b/>
      <sz val="10"/>
      <color indexed="10"/>
      <name val="Arial"/>
      <family val="2"/>
    </font>
    <font>
      <sz val="10"/>
      <color indexed="10"/>
      <name val="Arial"/>
      <family val="0"/>
    </font>
    <font>
      <b/>
      <sz val="12"/>
      <name val="Arial"/>
      <family val="2"/>
    </font>
    <font>
      <sz val="10"/>
      <name val="Times New Roman"/>
      <family val="1"/>
    </font>
    <font>
      <sz val="11"/>
      <name val="Times New Roman"/>
      <family val="1"/>
    </font>
    <font>
      <b/>
      <sz val="11"/>
      <name val="Times New Roman"/>
      <family val="1"/>
    </font>
    <font>
      <u val="single"/>
      <sz val="10"/>
      <color indexed="12"/>
      <name val="Arial"/>
      <family val="0"/>
    </font>
    <font>
      <u val="single"/>
      <sz val="10"/>
      <color indexed="36"/>
      <name val="Arial"/>
      <family val="0"/>
    </font>
    <font>
      <b/>
      <sz val="14"/>
      <name val="Arial"/>
      <family val="2"/>
    </font>
    <font>
      <sz val="8.5"/>
      <name val="Arial"/>
      <family val="0"/>
    </font>
  </fonts>
  <fills count="5">
    <fill>
      <patternFill/>
    </fill>
    <fill>
      <patternFill patternType="gray125"/>
    </fill>
    <fill>
      <patternFill patternType="solid">
        <fgColor indexed="13"/>
        <bgColor indexed="64"/>
      </patternFill>
    </fill>
    <fill>
      <patternFill patternType="solid">
        <fgColor indexed="52"/>
        <bgColor indexed="64"/>
      </patternFill>
    </fill>
    <fill>
      <patternFill patternType="solid">
        <fgColor indexed="51"/>
        <bgColor indexed="64"/>
      </patternFill>
    </fill>
  </fills>
  <borders count="51">
    <border>
      <left/>
      <right/>
      <top/>
      <bottom/>
      <diagonal/>
    </border>
    <border>
      <left>
        <color indexed="63"/>
      </left>
      <right style="double"/>
      <top>
        <color indexed="63"/>
      </top>
      <bottom style="thin"/>
    </border>
    <border>
      <left>
        <color indexed="63"/>
      </left>
      <right style="medium"/>
      <top>
        <color indexed="63"/>
      </top>
      <bottom style="thin"/>
    </border>
    <border>
      <left style="thin"/>
      <right style="double"/>
      <top style="thin"/>
      <bottom style="thin"/>
    </border>
    <border>
      <left>
        <color indexed="63"/>
      </left>
      <right style="medium"/>
      <top style="thin"/>
      <bottom style="thin"/>
    </border>
    <border>
      <left>
        <color indexed="63"/>
      </left>
      <right style="double"/>
      <top style="thin"/>
      <bottom style="thin"/>
    </border>
    <border>
      <left>
        <color indexed="63"/>
      </left>
      <right style="double"/>
      <top style="thin"/>
      <bottom>
        <color indexed="63"/>
      </bottom>
    </border>
    <border>
      <left>
        <color indexed="63"/>
      </left>
      <right style="medium"/>
      <top style="thin"/>
      <bottom>
        <color indexed="63"/>
      </bottom>
    </border>
    <border>
      <left style="thin"/>
      <right style="double"/>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thin"/>
      <top style="medium"/>
      <bottom style="mediu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medium"/>
      <right style="medium"/>
      <top style="medium"/>
      <bottom style="mediu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style="medium"/>
    </border>
    <border>
      <left>
        <color indexed="63"/>
      </left>
      <right>
        <color indexed="63"/>
      </right>
      <top>
        <color indexed="63"/>
      </top>
      <bottom style="thin"/>
    </border>
    <border>
      <left style="medium"/>
      <right style="medium"/>
      <top>
        <color indexed="63"/>
      </top>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medium"/>
      <right style="thin"/>
      <top style="thin"/>
      <bottom>
        <color indexed="63"/>
      </bottom>
    </border>
    <border>
      <left style="thin"/>
      <right style="double"/>
      <top style="medium"/>
      <bottom style="medium"/>
    </border>
    <border>
      <left>
        <color indexed="63"/>
      </left>
      <right style="medium"/>
      <top style="medium"/>
      <bottom style="medium"/>
    </border>
    <border>
      <left>
        <color indexed="63"/>
      </left>
      <right style="double"/>
      <top style="medium"/>
      <bottom style="medium"/>
    </border>
    <border>
      <left style="medium"/>
      <right style="thin"/>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thin"/>
      <bottom>
        <color indexed="63"/>
      </bottom>
    </border>
    <border>
      <left>
        <color indexed="63"/>
      </left>
      <right style="thin"/>
      <top style="medium"/>
      <bottom style="medium"/>
    </border>
    <border>
      <left style="thin"/>
      <right style="medium"/>
      <top style="medium"/>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cellStyleXfs>
  <cellXfs count="96">
    <xf numFmtId="0" fontId="0" fillId="0" borderId="0" xfId="0" applyAlignment="1">
      <alignment/>
    </xf>
    <xf numFmtId="164" fontId="0" fillId="0" borderId="1" xfId="0" applyNumberFormat="1" applyBorder="1" applyAlignment="1">
      <alignment horizontal="center"/>
    </xf>
    <xf numFmtId="164" fontId="0" fillId="0" borderId="2" xfId="0" applyNumberFormat="1" applyBorder="1" applyAlignment="1">
      <alignment horizontal="center"/>
    </xf>
    <xf numFmtId="164" fontId="0" fillId="0" borderId="3" xfId="0" applyNumberFormat="1" applyBorder="1" applyAlignment="1">
      <alignment horizontal="center"/>
    </xf>
    <xf numFmtId="164" fontId="0" fillId="0" borderId="4" xfId="0" applyNumberFormat="1" applyBorder="1" applyAlignment="1">
      <alignment horizontal="center"/>
    </xf>
    <xf numFmtId="164" fontId="0" fillId="0" borderId="5" xfId="0" applyNumberFormat="1" applyBorder="1" applyAlignment="1">
      <alignment horizontal="center"/>
    </xf>
    <xf numFmtId="164" fontId="0" fillId="0" borderId="6" xfId="0" applyNumberFormat="1" applyBorder="1" applyAlignment="1">
      <alignment horizontal="center"/>
    </xf>
    <xf numFmtId="164" fontId="0" fillId="0" borderId="7" xfId="0" applyNumberFormat="1" applyBorder="1" applyAlignment="1">
      <alignment horizontal="center"/>
    </xf>
    <xf numFmtId="164" fontId="5" fillId="0" borderId="6" xfId="0" applyNumberFormat="1" applyFont="1" applyBorder="1" applyAlignment="1">
      <alignment horizontal="center"/>
    </xf>
    <xf numFmtId="164" fontId="5" fillId="0" borderId="7" xfId="0" applyNumberFormat="1" applyFont="1" applyBorder="1" applyAlignment="1">
      <alignment horizontal="center"/>
    </xf>
    <xf numFmtId="164" fontId="1" fillId="0" borderId="8" xfId="0" applyNumberFormat="1" applyFont="1" applyBorder="1" applyAlignment="1">
      <alignment horizontal="center"/>
    </xf>
    <xf numFmtId="164" fontId="1" fillId="0" borderId="3" xfId="0" applyNumberFormat="1" applyFont="1" applyBorder="1" applyAlignment="1">
      <alignment horizontal="center"/>
    </xf>
    <xf numFmtId="164" fontId="1" fillId="0" borderId="5" xfId="0" applyNumberFormat="1" applyFont="1" applyBorder="1" applyAlignment="1">
      <alignment horizontal="center"/>
    </xf>
    <xf numFmtId="164" fontId="1" fillId="0" borderId="6" xfId="0" applyNumberFormat="1" applyFont="1" applyBorder="1" applyAlignment="1">
      <alignment horizontal="center"/>
    </xf>
    <xf numFmtId="0" fontId="6" fillId="0" borderId="0" xfId="0" applyFont="1" applyAlignment="1">
      <alignment/>
    </xf>
    <xf numFmtId="0" fontId="0" fillId="0" borderId="9" xfId="0" applyBorder="1" applyAlignment="1">
      <alignment/>
    </xf>
    <xf numFmtId="1" fontId="0" fillId="0" borderId="10" xfId="0" applyNumberFormat="1" applyBorder="1" applyAlignment="1">
      <alignment/>
    </xf>
    <xf numFmtId="1" fontId="0" fillId="0" borderId="10" xfId="0" applyNumberFormat="1" applyFill="1" applyBorder="1" applyAlignment="1">
      <alignment horizontal="center"/>
    </xf>
    <xf numFmtId="49" fontId="0" fillId="0" borderId="0" xfId="0" applyNumberFormat="1" applyAlignment="1">
      <alignment horizontal="center" vertical="center" wrapText="1"/>
    </xf>
    <xf numFmtId="0" fontId="0" fillId="0" borderId="11" xfId="0" applyBorder="1" applyAlignment="1">
      <alignment/>
    </xf>
    <xf numFmtId="1" fontId="0" fillId="0" borderId="12" xfId="0" applyNumberFormat="1" applyBorder="1" applyAlignment="1">
      <alignment/>
    </xf>
    <xf numFmtId="1" fontId="0" fillId="0" borderId="12" xfId="0" applyNumberFormat="1" applyFill="1" applyBorder="1" applyAlignment="1">
      <alignment horizontal="center"/>
    </xf>
    <xf numFmtId="0" fontId="0" fillId="0" borderId="13" xfId="0" applyBorder="1" applyAlignment="1">
      <alignment/>
    </xf>
    <xf numFmtId="1" fontId="0" fillId="0" borderId="14" xfId="0" applyNumberFormat="1" applyBorder="1" applyAlignment="1">
      <alignment/>
    </xf>
    <xf numFmtId="1" fontId="0" fillId="0" borderId="14" xfId="0" applyNumberFormat="1" applyFill="1" applyBorder="1" applyAlignment="1">
      <alignment horizontal="center"/>
    </xf>
    <xf numFmtId="0" fontId="1" fillId="0" borderId="0" xfId="0" applyFont="1" applyFill="1" applyBorder="1" applyAlignment="1">
      <alignment/>
    </xf>
    <xf numFmtId="0" fontId="0" fillId="0" borderId="0" xfId="0" applyFill="1" applyBorder="1" applyAlignment="1">
      <alignment/>
    </xf>
    <xf numFmtId="1" fontId="0" fillId="0" borderId="0" xfId="0" applyNumberFormat="1" applyFill="1" applyBorder="1" applyAlignment="1">
      <alignment/>
    </xf>
    <xf numFmtId="1" fontId="0" fillId="0" borderId="0" xfId="0" applyNumberFormat="1" applyFill="1" applyBorder="1" applyAlignment="1">
      <alignment horizontal="center"/>
    </xf>
    <xf numFmtId="0" fontId="4" fillId="0" borderId="0" xfId="0" applyFont="1" applyFill="1" applyBorder="1" applyAlignment="1">
      <alignment horizontal="center"/>
    </xf>
    <xf numFmtId="49" fontId="0" fillId="0" borderId="0" xfId="0" applyNumberFormat="1" applyFill="1" applyAlignment="1">
      <alignment horizontal="center" vertical="center" wrapText="1"/>
    </xf>
    <xf numFmtId="1" fontId="0" fillId="0" borderId="0" xfId="0" applyNumberFormat="1" applyAlignment="1">
      <alignment/>
    </xf>
    <xf numFmtId="0" fontId="4" fillId="2" borderId="15" xfId="0" applyFont="1" applyFill="1" applyBorder="1" applyAlignment="1">
      <alignment horizontal="center" vertical="center" wrapText="1"/>
    </xf>
    <xf numFmtId="1" fontId="0" fillId="0" borderId="16" xfId="0" applyNumberFormat="1" applyFill="1" applyBorder="1" applyAlignment="1">
      <alignment horizontal="center"/>
    </xf>
    <xf numFmtId="1" fontId="0" fillId="0" borderId="17" xfId="0" applyNumberFormat="1" applyFill="1" applyBorder="1" applyAlignment="1">
      <alignment horizontal="center"/>
    </xf>
    <xf numFmtId="1" fontId="4" fillId="2" borderId="17" xfId="0" applyNumberFormat="1" applyFont="1" applyFill="1" applyBorder="1" applyAlignment="1">
      <alignment horizontal="center"/>
    </xf>
    <xf numFmtId="1" fontId="0" fillId="0" borderId="18" xfId="0" applyNumberFormat="1" applyFill="1" applyBorder="1" applyAlignment="1">
      <alignment horizontal="center"/>
    </xf>
    <xf numFmtId="1" fontId="0" fillId="0" borderId="19" xfId="0" applyNumberFormat="1" applyFill="1" applyBorder="1" applyAlignment="1">
      <alignment horizontal="center"/>
    </xf>
    <xf numFmtId="1" fontId="4" fillId="2" borderId="12" xfId="0" applyNumberFormat="1" applyFont="1" applyFill="1" applyBorder="1" applyAlignment="1">
      <alignment horizontal="center"/>
    </xf>
    <xf numFmtId="0" fontId="1" fillId="2" borderId="20" xfId="0" applyFont="1" applyFill="1" applyBorder="1" applyAlignment="1">
      <alignment/>
    </xf>
    <xf numFmtId="1" fontId="1" fillId="2" borderId="20" xfId="0" applyNumberFormat="1" applyFont="1" applyFill="1" applyBorder="1" applyAlignment="1">
      <alignment horizontal="center"/>
    </xf>
    <xf numFmtId="1" fontId="4" fillId="2" borderId="20" xfId="0" applyNumberFormat="1" applyFont="1" applyFill="1" applyBorder="1" applyAlignment="1">
      <alignment horizontal="center"/>
    </xf>
    <xf numFmtId="1" fontId="0" fillId="0" borderId="21" xfId="0" applyNumberFormat="1" applyFill="1" applyBorder="1" applyAlignment="1">
      <alignment horizontal="center"/>
    </xf>
    <xf numFmtId="1" fontId="0" fillId="0" borderId="22" xfId="0" applyNumberFormat="1" applyFill="1" applyBorder="1" applyAlignment="1">
      <alignment horizontal="center"/>
    </xf>
    <xf numFmtId="1" fontId="0" fillId="0" borderId="23" xfId="0" applyNumberFormat="1" applyFill="1" applyBorder="1" applyAlignment="1">
      <alignment horizontal="center"/>
    </xf>
    <xf numFmtId="1" fontId="4" fillId="2" borderId="22" xfId="0" applyNumberFormat="1" applyFont="1" applyFill="1" applyBorder="1" applyAlignment="1">
      <alignment horizontal="center"/>
    </xf>
    <xf numFmtId="1" fontId="0" fillId="0" borderId="24" xfId="0" applyNumberFormat="1" applyFill="1" applyBorder="1" applyAlignment="1">
      <alignment horizontal="center"/>
    </xf>
    <xf numFmtId="0" fontId="0" fillId="0" borderId="0" xfId="0" applyFont="1" applyAlignment="1">
      <alignment/>
    </xf>
    <xf numFmtId="1" fontId="1" fillId="2" borderId="25" xfId="0" applyNumberFormat="1" applyFont="1" applyFill="1" applyBorder="1" applyAlignment="1">
      <alignment horizontal="center"/>
    </xf>
    <xf numFmtId="0" fontId="1" fillId="2" borderId="20" xfId="0" applyFont="1" applyFill="1" applyBorder="1" applyAlignment="1">
      <alignment horizontal="center"/>
    </xf>
    <xf numFmtId="0" fontId="0" fillId="0" borderId="26" xfId="0" applyBorder="1" applyAlignment="1">
      <alignment horizontal="left" vertical="center" indent="1"/>
    </xf>
    <xf numFmtId="164" fontId="1" fillId="0" borderId="27" xfId="0" applyNumberFormat="1" applyFont="1" applyBorder="1" applyAlignment="1">
      <alignment horizontal="right" vertical="center" indent="1"/>
    </xf>
    <xf numFmtId="0" fontId="0" fillId="0" borderId="28" xfId="0" applyBorder="1" applyAlignment="1">
      <alignment horizontal="left" vertical="center" indent="1"/>
    </xf>
    <xf numFmtId="164" fontId="1" fillId="0" borderId="29" xfId="0" applyNumberFormat="1" applyFont="1" applyBorder="1" applyAlignment="1">
      <alignment horizontal="right" vertical="center" indent="1"/>
    </xf>
    <xf numFmtId="0" fontId="0" fillId="0" borderId="30" xfId="0" applyBorder="1" applyAlignment="1">
      <alignment horizontal="left" vertical="center" indent="1"/>
    </xf>
    <xf numFmtId="164" fontId="1" fillId="0" borderId="31" xfId="0" applyNumberFormat="1" applyFont="1" applyBorder="1" applyAlignment="1">
      <alignment horizontal="right" vertical="center" indent="1"/>
    </xf>
    <xf numFmtId="164" fontId="0" fillId="0" borderId="32" xfId="0" applyNumberFormat="1" applyBorder="1" applyAlignment="1">
      <alignment horizontal="left"/>
    </xf>
    <xf numFmtId="164" fontId="0" fillId="0" borderId="33" xfId="0" applyNumberFormat="1" applyBorder="1" applyAlignment="1">
      <alignment horizontal="left"/>
    </xf>
    <xf numFmtId="164" fontId="0" fillId="0" borderId="34" xfId="0" applyNumberFormat="1" applyBorder="1" applyAlignment="1">
      <alignment horizontal="left"/>
    </xf>
    <xf numFmtId="0" fontId="1" fillId="3" borderId="11" xfId="0" applyFont="1" applyFill="1" applyBorder="1" applyAlignment="1">
      <alignment/>
    </xf>
    <xf numFmtId="0" fontId="1" fillId="0" borderId="0" xfId="0" applyFont="1" applyAlignment="1">
      <alignment/>
    </xf>
    <xf numFmtId="0" fontId="1" fillId="0" borderId="0" xfId="0" applyFont="1" applyFill="1" applyBorder="1" applyAlignment="1">
      <alignment vertical="center" wrapText="1"/>
    </xf>
    <xf numFmtId="0" fontId="1" fillId="4" borderId="35" xfId="0" applyFont="1" applyFill="1" applyBorder="1" applyAlignment="1">
      <alignment horizontal="right"/>
    </xf>
    <xf numFmtId="0" fontId="1" fillId="4" borderId="11" xfId="0" applyFont="1" applyFill="1" applyBorder="1" applyAlignment="1">
      <alignment horizontal="right"/>
    </xf>
    <xf numFmtId="0" fontId="1" fillId="4" borderId="36" xfId="0" applyFont="1" applyFill="1" applyBorder="1" applyAlignment="1">
      <alignment horizontal="right"/>
    </xf>
    <xf numFmtId="0" fontId="4" fillId="4" borderId="36" xfId="0" applyFont="1" applyFill="1" applyBorder="1" applyAlignment="1">
      <alignment horizontal="right"/>
    </xf>
    <xf numFmtId="0" fontId="1" fillId="4" borderId="37" xfId="0" applyFont="1" applyFill="1" applyBorder="1" applyAlignment="1">
      <alignment horizontal="center"/>
    </xf>
    <xf numFmtId="0" fontId="1" fillId="4" borderId="38" xfId="0" applyFont="1" applyFill="1" applyBorder="1" applyAlignment="1">
      <alignment horizontal="center"/>
    </xf>
    <xf numFmtId="164" fontId="1" fillId="4" borderId="39" xfId="0" applyNumberFormat="1" applyFont="1" applyFill="1" applyBorder="1" applyAlignment="1">
      <alignment horizontal="center"/>
    </xf>
    <xf numFmtId="164" fontId="1" fillId="4" borderId="38" xfId="0" applyNumberFormat="1" applyFont="1" applyFill="1" applyBorder="1" applyAlignment="1">
      <alignment horizontal="center"/>
    </xf>
    <xf numFmtId="0" fontId="1" fillId="3" borderId="40" xfId="0" applyFont="1" applyFill="1" applyBorder="1" applyAlignment="1">
      <alignment horizontal="center"/>
    </xf>
    <xf numFmtId="0" fontId="1" fillId="3" borderId="20" xfId="0" applyFont="1" applyFill="1" applyBorder="1" applyAlignment="1">
      <alignment horizontal="right"/>
    </xf>
    <xf numFmtId="0" fontId="1" fillId="4" borderId="15" xfId="0" applyFont="1" applyFill="1" applyBorder="1" applyAlignment="1">
      <alignment horizontal="center"/>
    </xf>
    <xf numFmtId="0" fontId="1" fillId="4" borderId="41" xfId="0" applyFont="1" applyFill="1" applyBorder="1" applyAlignment="1">
      <alignment/>
    </xf>
    <xf numFmtId="0" fontId="1" fillId="4" borderId="42" xfId="0" applyFont="1" applyFill="1" applyBorder="1" applyAlignment="1">
      <alignment/>
    </xf>
    <xf numFmtId="0" fontId="1" fillId="4" borderId="43" xfId="0" applyFont="1" applyFill="1" applyBorder="1" applyAlignment="1">
      <alignment/>
    </xf>
    <xf numFmtId="0" fontId="1" fillId="4" borderId="44" xfId="0" applyFont="1" applyFill="1" applyBorder="1" applyAlignment="1">
      <alignment horizontal="center" vertical="center" wrapText="1"/>
    </xf>
    <xf numFmtId="0" fontId="1" fillId="4" borderId="4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32" xfId="0" applyFont="1" applyFill="1" applyBorder="1" applyAlignment="1">
      <alignment horizontal="center"/>
    </xf>
    <xf numFmtId="0" fontId="1" fillId="2" borderId="33" xfId="0" applyFont="1" applyFill="1" applyBorder="1" applyAlignment="1">
      <alignment horizontal="center"/>
    </xf>
    <xf numFmtId="0" fontId="1" fillId="2" borderId="34" xfId="0" applyFont="1" applyFill="1" applyBorder="1" applyAlignment="1">
      <alignment horizontal="center"/>
    </xf>
    <xf numFmtId="0" fontId="1" fillId="3" borderId="20" xfId="0" applyFont="1" applyFill="1" applyBorder="1" applyAlignment="1">
      <alignment horizontal="center" vertical="center" wrapText="1"/>
    </xf>
    <xf numFmtId="0" fontId="1" fillId="4" borderId="27" xfId="0" applyFont="1" applyFill="1" applyBorder="1" applyAlignment="1">
      <alignment/>
    </xf>
    <xf numFmtId="0" fontId="1" fillId="4" borderId="29" xfId="0" applyFont="1" applyFill="1" applyBorder="1" applyAlignment="1">
      <alignment/>
    </xf>
    <xf numFmtId="0" fontId="1" fillId="4" borderId="47" xfId="0" applyFont="1" applyFill="1" applyBorder="1" applyAlignment="1">
      <alignment/>
    </xf>
    <xf numFmtId="0" fontId="1" fillId="4" borderId="48"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49" xfId="0" applyFont="1" applyFill="1" applyBorder="1" applyAlignment="1">
      <alignment horizontal="center" vertical="center" wrapText="1"/>
    </xf>
    <xf numFmtId="0" fontId="1" fillId="4" borderId="27" xfId="0" applyFont="1" applyFill="1" applyBorder="1" applyAlignment="1">
      <alignment horizontal="left"/>
    </xf>
    <xf numFmtId="0" fontId="1" fillId="4" borderId="29" xfId="0" applyFont="1" applyFill="1" applyBorder="1" applyAlignment="1">
      <alignment vertical="center" wrapText="1"/>
    </xf>
    <xf numFmtId="0" fontId="1" fillId="4" borderId="31" xfId="0" applyFont="1" applyFill="1" applyBorder="1" applyAlignment="1">
      <alignment vertical="center" wrapText="1"/>
    </xf>
    <xf numFmtId="0" fontId="1" fillId="3" borderId="20" xfId="0" applyFont="1" applyFill="1" applyBorder="1" applyAlignment="1">
      <alignment horizontal="center"/>
    </xf>
    <xf numFmtId="0" fontId="1" fillId="3" borderId="50" xfId="0" applyFont="1" applyFill="1" applyBorder="1" applyAlignment="1">
      <alignment horizontal="center"/>
    </xf>
    <xf numFmtId="0" fontId="1" fillId="3" borderId="9" xfId="0" applyFont="1" applyFill="1" applyBorder="1" applyAlignment="1">
      <alignment/>
    </xf>
    <xf numFmtId="0" fontId="1" fillId="3" borderId="13" xfId="0" applyFont="1" applyFill="1" applyBorder="1" applyAlignment="1">
      <alignment/>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Skladba ceny</a:t>
            </a:r>
          </a:p>
        </c:rich>
      </c:tx>
      <c:layout>
        <c:manualLayout>
          <c:xMode val="factor"/>
          <c:yMode val="factor"/>
          <c:x val="0.002"/>
          <c:y val="0.0255"/>
        </c:manualLayout>
      </c:layout>
      <c:spPr>
        <a:noFill/>
        <a:ln>
          <a:noFill/>
        </a:ln>
      </c:spPr>
    </c:title>
    <c:view3D>
      <c:rotX val="15"/>
      <c:hPercent val="100"/>
      <c:rotY val="290"/>
      <c:depthPercent val="100"/>
      <c:rAngAx val="1"/>
    </c:view3D>
    <c:plotArea>
      <c:layout>
        <c:manualLayout>
          <c:xMode val="edge"/>
          <c:yMode val="edge"/>
          <c:x val="0.05275"/>
          <c:y val="0.272"/>
          <c:w val="0.9085"/>
          <c:h val="0.527"/>
        </c:manualLayout>
      </c:layout>
      <c:pie3DChart>
        <c:varyColors val="1"/>
        <c:ser>
          <c:idx val="0"/>
          <c:order val="0"/>
          <c:spPr>
            <a:solidFill>
              <a:srgbClr val="FFFF00"/>
            </a:solidFill>
          </c:spPr>
          <c:explosion val="0"/>
          <c:extLst>
            <c:ext xmlns:c14="http://schemas.microsoft.com/office/drawing/2007/8/2/chart" uri="{6F2FDCE9-48DA-4B69-8628-5D25D57E5C99}">
              <c14:invertSolidFillFmt>
                <c14:spPr>
                  <a:solidFill>
                    <a:srgbClr val="FFFFFF"/>
                  </a:solidFill>
                </c14:spPr>
              </c14:invertSolidFillFmt>
            </c:ext>
          </c:extLst>
          <c:dPt>
            <c:idx val="1"/>
            <c:spPr>
              <a:solidFill>
                <a:srgbClr val="FF9900"/>
              </a:solidFill>
            </c:spPr>
          </c:dPt>
          <c:dPt>
            <c:idx val="2"/>
            <c:spPr>
              <a:solidFill>
                <a:srgbClr val="FF6600"/>
              </a:solidFill>
            </c:spPr>
          </c:dPt>
          <c:dPt>
            <c:idx val="3"/>
            <c:spPr>
              <a:solidFill>
                <a:srgbClr val="FF0000"/>
              </a:solidFill>
            </c:spPr>
          </c:dP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LeaderLines val="0"/>
            <c:showPercent val="0"/>
          </c:dLbls>
          <c:cat>
            <c:strRef>
              <c:f>'Př. 3.3'!$B$22:$B$25</c:f>
              <c:strCache/>
            </c:strRef>
          </c:cat>
          <c:val>
            <c:numRef>
              <c:f>'Př. 3.3'!$C$22:$C$25</c:f>
              <c:numCache/>
            </c:numRef>
          </c:val>
        </c:ser>
        <c:firstSliceAng val="290"/>
      </c:pie3DChart>
      <c:spPr>
        <a:noFill/>
        <a:ln>
          <a:noFill/>
        </a:ln>
      </c:spPr>
    </c:plotArea>
    <c:legend>
      <c:legendPos val="b"/>
      <c:layout>
        <c:manualLayout>
          <c:xMode val="edge"/>
          <c:yMode val="edge"/>
          <c:x val="0.1735"/>
          <c:y val="0.90375"/>
        </c:manualLayout>
      </c:layout>
      <c:overlay val="0"/>
      <c:txPr>
        <a:bodyPr vert="horz" rot="0"/>
        <a:lstStyle/>
        <a:p>
          <a:pPr>
            <a:defRPr lang="en-US" cap="none" sz="1000" b="0" i="0" u="none" baseline="0">
              <a:latin typeface="Arial"/>
              <a:ea typeface="Arial"/>
              <a:cs typeface="Arial"/>
            </a:defRPr>
          </a:pPr>
        </a:p>
      </c:txPr>
    </c:legend>
    <c:sideWall>
      <c:thickness val="0"/>
    </c:sideWall>
    <c:backWall>
      <c:thickness val="0"/>
    </c:backWall>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6</xdr:col>
      <xdr:colOff>590550</xdr:colOff>
      <xdr:row>23</xdr:row>
      <xdr:rowOff>114300</xdr:rowOff>
    </xdr:to>
    <xdr:sp>
      <xdr:nvSpPr>
        <xdr:cNvPr id="1" name="Rectangle 1"/>
        <xdr:cNvSpPr>
          <a:spLocks/>
        </xdr:cNvSpPr>
      </xdr:nvSpPr>
      <xdr:spPr>
        <a:xfrm>
          <a:off x="0" y="0"/>
          <a:ext cx="5686425" cy="3838575"/>
        </a:xfrm>
        <a:prstGeom prst="roundRect">
          <a:avLst/>
        </a:prstGeom>
        <a:solidFill>
          <a:srgbClr val="FFFF00"/>
        </a:solidFill>
        <a:ln w="9525" cmpd="sng">
          <a:noFill/>
        </a:ln>
      </xdr:spPr>
      <xdr:txBody>
        <a:bodyPr vertOverflow="clip" wrap="square" lIns="54000" tIns="46800" rIns="54000" bIns="46800"/>
        <a:p>
          <a:pPr algn="l">
            <a:defRPr/>
          </a:pPr>
          <a:r>
            <a:rPr lang="en-US" cap="none" sz="1000" b="1" i="0" u="none" baseline="0">
              <a:latin typeface="Arial"/>
              <a:ea typeface="Arial"/>
              <a:cs typeface="Arial"/>
            </a:rPr>
            <a:t>Příklad 3.1
</a:t>
          </a:r>
          <a:r>
            <a:rPr lang="en-US" cap="none" sz="1000" b="0" i="0" u="none" baseline="0">
              <a:latin typeface="Arial"/>
              <a:ea typeface="Arial"/>
              <a:cs typeface="Arial"/>
            </a:rPr>
            <a:t>Paní Pohodová obvykle dělá nákup na slavnostní večeři. Jezdí nakupovat do 17 km vzdálené Jihlavy. Zde vždy nakupuje ve dvou obchodních domech, které jsou od sebe vzdáleny 6 km. Protože je nemocná, požádala manžela, aby po práci zajel do Jihlavy a nakoupil. Pan Pohoda se zdržel v práci a úplně zapomněl, oč jej jeho žena prosila. Vzpomněl si, když v Nadějově míjel místní obchod. Neboť nechtěl manželku zklamat, nakoupil zde.
Koupil vše co měl:
3/4 kg masa 145 Kč/kg
1/2 kg mrazené zeleniny 90 Kč/kg
1 balení rýže 35 Kč
1 balení masox 28 Kč
1 l zmrzliny 55 Kč/l
1 balení oplatek 25 Kč
1 šlehačku 16 Kč
1 balení zeleniny do polévky 20 Kč
</a:t>
          </a:r>
          <a:r>
            <a:rPr lang="en-US" cap="none" sz="1000" b="1" i="0" u="none" baseline="0">
              <a:latin typeface="Arial"/>
              <a:ea typeface="Arial"/>
              <a:cs typeface="Arial"/>
            </a:rPr>
            <a:t>
a) Který z nákupů byl levnější, pokud nezapočteme benzín?
b) Změní se situace po započtení nákladů na automobil ? 
(</a:t>
          </a:r>
          <a:r>
            <a:rPr lang="en-US" cap="none" sz="900" b="1" i="0" u="none" baseline="0">
              <a:latin typeface="Arial"/>
              <a:ea typeface="Arial"/>
              <a:cs typeface="Arial"/>
            </a:rPr>
            <a:t>Nákup s cenami paní Pohodové v případě návštěvy obchodu v Jihlavě je uveden v tabulce, spotřeba automobilu 7 l /100 km, cena benzínu 30 Kč/l, ceny zaokrouhlujeme na celé koruny.)</a:t>
          </a:r>
        </a:p>
      </xdr:txBody>
    </xdr:sp>
    <xdr:clientData/>
  </xdr:twoCellAnchor>
  <xdr:twoCellAnchor editAs="absolute">
    <xdr:from>
      <xdr:col>0</xdr:col>
      <xdr:colOff>0</xdr:colOff>
      <xdr:row>35</xdr:row>
      <xdr:rowOff>38100</xdr:rowOff>
    </xdr:from>
    <xdr:to>
      <xdr:col>6</xdr:col>
      <xdr:colOff>600075</xdr:colOff>
      <xdr:row>43</xdr:row>
      <xdr:rowOff>9525</xdr:rowOff>
    </xdr:to>
    <xdr:sp>
      <xdr:nvSpPr>
        <xdr:cNvPr id="2" name="Rectangle 2"/>
        <xdr:cNvSpPr>
          <a:spLocks/>
        </xdr:cNvSpPr>
      </xdr:nvSpPr>
      <xdr:spPr>
        <a:xfrm>
          <a:off x="0" y="5781675"/>
          <a:ext cx="5695950" cy="1266825"/>
        </a:xfrm>
        <a:prstGeom prst="roundRect">
          <a:avLst/>
        </a:prstGeom>
        <a:solidFill>
          <a:srgbClr val="FF0066"/>
        </a:solidFill>
        <a:ln w="9525" cmpd="sng">
          <a:noFill/>
        </a:ln>
      </xdr:spPr>
      <xdr:txBody>
        <a:bodyPr vertOverflow="clip" wrap="square"/>
        <a:p>
          <a:pPr algn="l">
            <a:defRPr/>
          </a:pPr>
          <a:r>
            <a:rPr lang="en-US" cap="none" sz="1100" b="0" i="0" u="none" baseline="0"/>
            <a:t>Zdá se, že nákup pana Pohody je dražší než nákup, jaký by udělala paní Pohodová, kdyby jela do Jihlavy a nakoupila jako obvykle ve dvou obchodních domech (dle toho, co je kde levnější). Ale má to háček, pan Pohoda ušetřil kromě času také peníze za benzín, který by projel (do Jihlavy a zpět a také cesta mezi obchodními domy). Na nákupy si půjčují Pohodovi auto od rodičů paní Pohodové. Je to už starší model a jeho spotřeba je 7 l na 100 Km. </a:t>
          </a:r>
          <a:r>
            <a:rPr lang="en-US" cap="none" sz="1100" b="1" i="0" u="none" baseline="0"/>
            <a:t>Je tedy i po započtení benzínu nákup pana Pohody dražší?</a:t>
          </a:r>
          <a:r>
            <a:rPr lang="en-US" cap="none" sz="1000" b="0" i="0" u="none" baseline="0"/>
            <a:t> (Cena za 1 l benzínu 30 Kč)</a:t>
          </a:r>
        </a:p>
      </xdr:txBody>
    </xdr:sp>
    <xdr:clientData/>
  </xdr:twoCellAnchor>
  <xdr:twoCellAnchor>
    <xdr:from>
      <xdr:col>4</xdr:col>
      <xdr:colOff>180975</xdr:colOff>
      <xdr:row>27</xdr:row>
      <xdr:rowOff>28575</xdr:rowOff>
    </xdr:from>
    <xdr:to>
      <xdr:col>6</xdr:col>
      <xdr:colOff>571500</xdr:colOff>
      <xdr:row>29</xdr:row>
      <xdr:rowOff>104775</xdr:rowOff>
    </xdr:to>
    <xdr:sp>
      <xdr:nvSpPr>
        <xdr:cNvPr id="3" name="AutoShape 3"/>
        <xdr:cNvSpPr>
          <a:spLocks/>
        </xdr:cNvSpPr>
      </xdr:nvSpPr>
      <xdr:spPr>
        <a:xfrm>
          <a:off x="3971925" y="4457700"/>
          <a:ext cx="1695450" cy="400050"/>
        </a:xfrm>
        <a:prstGeom prst="wedgeRoundRectCallout">
          <a:avLst>
            <a:gd name="adj1" fmla="val -58425"/>
            <a:gd name="adj2" fmla="val -8095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formát buněk:
měna, 0 desetinných míst</a:t>
          </a:r>
        </a:p>
      </xdr:txBody>
    </xdr:sp>
    <xdr:clientData/>
  </xdr:twoCellAnchor>
  <xdr:twoCellAnchor>
    <xdr:from>
      <xdr:col>4</xdr:col>
      <xdr:colOff>228600</xdr:colOff>
      <xdr:row>52</xdr:row>
      <xdr:rowOff>76200</xdr:rowOff>
    </xdr:from>
    <xdr:to>
      <xdr:col>6</xdr:col>
      <xdr:colOff>581025</xdr:colOff>
      <xdr:row>54</xdr:row>
      <xdr:rowOff>152400</xdr:rowOff>
    </xdr:to>
    <xdr:sp>
      <xdr:nvSpPr>
        <xdr:cNvPr id="4" name="AutoShape 5"/>
        <xdr:cNvSpPr>
          <a:spLocks/>
        </xdr:cNvSpPr>
      </xdr:nvSpPr>
      <xdr:spPr>
        <a:xfrm>
          <a:off x="4019550" y="8629650"/>
          <a:ext cx="1657350" cy="409575"/>
        </a:xfrm>
        <a:prstGeom prst="wedgeRoundRectCallout">
          <a:avLst>
            <a:gd name="adj1" fmla="val -62643"/>
            <a:gd name="adj2" fmla="val -8138"/>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Spotřeba benzínu:
=((17+17+6)*7/100)*30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5</xdr:col>
      <xdr:colOff>895350</xdr:colOff>
      <xdr:row>17</xdr:row>
      <xdr:rowOff>76200</xdr:rowOff>
    </xdr:to>
    <xdr:sp>
      <xdr:nvSpPr>
        <xdr:cNvPr id="1" name="Rectangle 1"/>
        <xdr:cNvSpPr>
          <a:spLocks/>
        </xdr:cNvSpPr>
      </xdr:nvSpPr>
      <xdr:spPr>
        <a:xfrm>
          <a:off x="0" y="0"/>
          <a:ext cx="5686425" cy="2828925"/>
        </a:xfrm>
        <a:prstGeom prst="roundRect">
          <a:avLst/>
        </a:prstGeom>
        <a:solidFill>
          <a:srgbClr val="FFFF00"/>
        </a:solidFill>
        <a:ln w="9525" cmpd="sng">
          <a:noFill/>
        </a:ln>
      </xdr:spPr>
      <xdr:txBody>
        <a:bodyPr vertOverflow="clip" wrap="square" lIns="54000" tIns="46800" rIns="54000" bIns="46800"/>
        <a:p>
          <a:pPr algn="l">
            <a:defRPr/>
          </a:pPr>
          <a:r>
            <a:rPr lang="en-US" cap="none" sz="1000" b="1" i="0" u="none" baseline="0">
              <a:latin typeface="Arial"/>
              <a:ea typeface="Arial"/>
              <a:cs typeface="Arial"/>
            </a:rPr>
            <a:t>Příklad 3.2</a:t>
          </a:r>
          <a:r>
            <a:rPr lang="en-US" cap="none" sz="1000" b="0" i="0" u="none" baseline="0">
              <a:latin typeface="Arial"/>
              <a:ea typeface="Arial"/>
              <a:cs typeface="Arial"/>
            </a:rPr>
            <a:t>
V obci Nadějov mají i obchod se sportovním zbožím. Jeho vedoucí pan Bystrý se rozhodl „konkurovat“ Jihlavským obchodním domům nízkou cenou. Využije známý marketingový tah - ceny zboží uvádí bez DPH. To však není vše, právě skončila zimní sezóna a pan Bystrý se chce zbavit zimního zboží. Na výlohu svého obchodu nalepil nápis: "Slevy až 75% na veškeré zimní zboží". Paní Okounovou tento nápis natolik upoutal, že se rozhodla synovi a vnukovi nakoupit novou zimní výbavu. Paní Okounová nosí brýle a špatně vidí malá písmena, proto si nevšimla, že cena zboží je bez DPH. Na štítcích pouze viděla tyto informace:
lyže jsou zlevněny z 13 445 Kč na 8 999 Kč, lyžařské boty z 4 789 Kč na 2 879 Kč,
batoh na lyžařské boty z 385 Kč na 139 Kč, pánská zimní bunda z 5 713 Kč na 3 789 Kč,
dětský zimní set z 242 Kč na 60 Kč a boby z 217 Kč na 109 Kč.
</a:t>
          </a:r>
          <a:r>
            <a:rPr lang="en-US" cap="none" sz="1000" b="1" i="0" u="none" baseline="0">
              <a:latin typeface="Arial"/>
              <a:ea typeface="Arial"/>
              <a:cs typeface="Arial"/>
            </a:rPr>
            <a:t>a) Zjistěte, zda byly ceny v Nadějově před slevami nižší než u konkurence v Jihlavě
</a:t>
          </a:r>
          <a:r>
            <a:rPr lang="en-US" cap="none" sz="900" b="1" i="0" u="none" baseline="0">
              <a:latin typeface="Arial"/>
              <a:ea typeface="Arial"/>
              <a:cs typeface="Arial"/>
            </a:rPr>
            <a:t>(ceny výrobků v Jihlavě jsou již uvedeny v tabulce).</a:t>
          </a:r>
          <a:r>
            <a:rPr lang="en-US" cap="none" sz="1000" b="1" i="0" u="none" baseline="0">
              <a:latin typeface="Arial"/>
              <a:ea typeface="Arial"/>
              <a:cs typeface="Arial"/>
            </a:rPr>
            <a:t>
b) Jakou slevu ve skutečnosti dostane paní Okounová na jednotlivá zboží? Bude celková sleva na všechno zboží 75%?</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4</xdr:col>
      <xdr:colOff>1419225</xdr:colOff>
      <xdr:row>9</xdr:row>
      <xdr:rowOff>0</xdr:rowOff>
    </xdr:to>
    <xdr:sp>
      <xdr:nvSpPr>
        <xdr:cNvPr id="1" name="Rectangle 1"/>
        <xdr:cNvSpPr>
          <a:spLocks/>
        </xdr:cNvSpPr>
      </xdr:nvSpPr>
      <xdr:spPr>
        <a:xfrm>
          <a:off x="0" y="0"/>
          <a:ext cx="5724525" cy="1457325"/>
        </a:xfrm>
        <a:prstGeom prst="roundRect">
          <a:avLst/>
        </a:prstGeom>
        <a:solidFill>
          <a:srgbClr val="FFFF00"/>
        </a:solidFill>
        <a:ln w="9525" cmpd="sng">
          <a:noFill/>
        </a:ln>
      </xdr:spPr>
      <xdr:txBody>
        <a:bodyPr vertOverflow="clip" wrap="square" lIns="54000" tIns="46800" rIns="54000" bIns="46800"/>
        <a:p>
          <a:pPr algn="l">
            <a:defRPr/>
          </a:pPr>
          <a:r>
            <a:rPr lang="en-US" cap="none" sz="1000" b="1" i="0" u="none" baseline="0">
              <a:latin typeface="Arial"/>
              <a:ea typeface="Arial"/>
              <a:cs typeface="Arial"/>
            </a:rPr>
            <a:t>Příklad 3.3
</a:t>
          </a:r>
          <a:r>
            <a:rPr lang="en-US" cap="none" sz="1000" b="0" i="0" u="none" baseline="0">
              <a:latin typeface="Arial"/>
              <a:ea typeface="Arial"/>
              <a:cs typeface="Arial"/>
            </a:rPr>
            <a:t>V obchodním domě prodávají exkluzivní ručně vytvořený kávový set za 1200 Kč. Víme, že jeho cena se skládá z 20% DPH, zisku obchodního domu 100 Kč (z ceny bez DPH), zisku umělce, který tento set vytvořil. Obchodnímu domu jej dodává se ziskem 300 Kč na set.
</a:t>
          </a:r>
          <a:r>
            <a:rPr lang="en-US" cap="none" sz="1000" b="1" i="0" u="none" baseline="0">
              <a:latin typeface="Arial"/>
              <a:ea typeface="Arial"/>
              <a:cs typeface="Arial"/>
            </a:rPr>
            <a:t>
a) Jaké jsou celkové náklady pro umělce spojené s vytvořením tohoto setu
   </a:t>
          </a:r>
          <a:r>
            <a:rPr lang="en-US" cap="none" sz="900" b="1" i="0" u="none" baseline="0">
              <a:latin typeface="Arial"/>
              <a:ea typeface="Arial"/>
              <a:cs typeface="Arial"/>
            </a:rPr>
            <a:t>(např. cena materiál, vypálení setu a glazura).</a:t>
          </a:r>
          <a:r>
            <a:rPr lang="en-US" cap="none" sz="1000" b="1" i="0" u="none" baseline="0">
              <a:latin typeface="Arial"/>
              <a:ea typeface="Arial"/>
              <a:cs typeface="Arial"/>
            </a:rPr>
            <a:t>
b) Zakreslete graf, ve kterém se promítne skladba ceny setu.</a:t>
          </a:r>
        </a:p>
      </xdr:txBody>
    </xdr:sp>
    <xdr:clientData/>
  </xdr:twoCellAnchor>
  <xdr:twoCellAnchor editAs="absolute">
    <xdr:from>
      <xdr:col>0</xdr:col>
      <xdr:colOff>400050</xdr:colOff>
      <xdr:row>26</xdr:row>
      <xdr:rowOff>104775</xdr:rowOff>
    </xdr:from>
    <xdr:to>
      <xdr:col>4</xdr:col>
      <xdr:colOff>1066800</xdr:colOff>
      <xdr:row>47</xdr:row>
      <xdr:rowOff>152400</xdr:rowOff>
    </xdr:to>
    <xdr:graphicFrame>
      <xdr:nvGraphicFramePr>
        <xdr:cNvPr id="2" name="Chart 3"/>
        <xdr:cNvGraphicFramePr/>
      </xdr:nvGraphicFramePr>
      <xdr:xfrm>
        <a:off x="400050" y="5010150"/>
        <a:ext cx="4972050" cy="3448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List1"/>
  <dimension ref="B25:D55"/>
  <sheetViews>
    <sheetView workbookViewId="0" topLeftCell="A13">
      <selection activeCell="L50" sqref="L50"/>
    </sheetView>
  </sheetViews>
  <sheetFormatPr defaultColWidth="9.140625" defaultRowHeight="12.75"/>
  <cols>
    <col min="2" max="2" width="19.57421875" style="0" bestFit="1" customWidth="1"/>
    <col min="3" max="3" width="14.8515625" style="0" bestFit="1" customWidth="1"/>
    <col min="4" max="4" width="13.28125" style="0" bestFit="1" customWidth="1"/>
    <col min="6" max="6" width="10.421875" style="0" customWidth="1"/>
  </cols>
  <sheetData>
    <row r="25" ht="16.5" thickBot="1">
      <c r="B25" s="14" t="s">
        <v>13</v>
      </c>
    </row>
    <row r="26" spans="2:4" ht="13.5" thickBot="1">
      <c r="B26" s="70" t="s">
        <v>0</v>
      </c>
      <c r="C26" s="66" t="s">
        <v>1</v>
      </c>
      <c r="D26" s="67" t="s">
        <v>2</v>
      </c>
    </row>
    <row r="27" spans="2:4" ht="12.75">
      <c r="B27" s="62" t="s">
        <v>3</v>
      </c>
      <c r="C27" s="10">
        <v>80</v>
      </c>
      <c r="D27" s="2">
        <f>0.75*145</f>
        <v>108.75</v>
      </c>
    </row>
    <row r="28" spans="2:4" ht="12.75">
      <c r="B28" s="63" t="s">
        <v>4</v>
      </c>
      <c r="C28" s="11">
        <v>36</v>
      </c>
      <c r="D28" s="4">
        <f>0.5*90</f>
        <v>45</v>
      </c>
    </row>
    <row r="29" spans="2:4" ht="12.75">
      <c r="B29" s="63" t="s">
        <v>5</v>
      </c>
      <c r="C29" s="12">
        <v>48</v>
      </c>
      <c r="D29" s="4">
        <v>35</v>
      </c>
    </row>
    <row r="30" spans="2:4" ht="12.75">
      <c r="B30" s="63" t="s">
        <v>6</v>
      </c>
      <c r="C30" s="12">
        <v>12</v>
      </c>
      <c r="D30" s="4">
        <v>28</v>
      </c>
    </row>
    <row r="31" spans="2:4" ht="12.75">
      <c r="B31" s="63" t="s">
        <v>7</v>
      </c>
      <c r="C31" s="12">
        <v>70</v>
      </c>
      <c r="D31" s="4">
        <v>55</v>
      </c>
    </row>
    <row r="32" spans="2:4" ht="12.75">
      <c r="B32" s="63" t="s">
        <v>8</v>
      </c>
      <c r="C32" s="12">
        <v>25</v>
      </c>
      <c r="D32" s="4">
        <v>25</v>
      </c>
    </row>
    <row r="33" spans="2:4" ht="12.75">
      <c r="B33" s="63" t="s">
        <v>9</v>
      </c>
      <c r="C33" s="12">
        <v>15</v>
      </c>
      <c r="D33" s="4">
        <v>16</v>
      </c>
    </row>
    <row r="34" spans="2:4" ht="13.5" thickBot="1">
      <c r="B34" s="64" t="s">
        <v>10</v>
      </c>
      <c r="C34" s="13">
        <v>15</v>
      </c>
      <c r="D34" s="7">
        <v>20</v>
      </c>
    </row>
    <row r="35" spans="2:4" ht="13.5" thickBot="1">
      <c r="B35" s="71" t="s">
        <v>11</v>
      </c>
      <c r="C35" s="68">
        <f>SUM(C27:C34)</f>
        <v>301</v>
      </c>
      <c r="D35" s="69">
        <f>SUM(D27:D34)</f>
        <v>332.75</v>
      </c>
    </row>
    <row r="44" ht="16.5" thickBot="1">
      <c r="B44" s="14" t="s">
        <v>14</v>
      </c>
    </row>
    <row r="45" spans="2:4" ht="13.5" thickBot="1">
      <c r="B45" s="70" t="s">
        <v>0</v>
      </c>
      <c r="C45" s="72" t="s">
        <v>1</v>
      </c>
      <c r="D45" s="67" t="s">
        <v>2</v>
      </c>
    </row>
    <row r="46" spans="2:4" ht="12.75">
      <c r="B46" s="62" t="s">
        <v>3</v>
      </c>
      <c r="C46" s="1">
        <v>80</v>
      </c>
      <c r="D46" s="2">
        <f>0.75*145</f>
        <v>108.75</v>
      </c>
    </row>
    <row r="47" spans="2:4" ht="12.75">
      <c r="B47" s="63" t="s">
        <v>4</v>
      </c>
      <c r="C47" s="3">
        <v>36</v>
      </c>
      <c r="D47" s="4">
        <f>0.5*90</f>
        <v>45</v>
      </c>
    </row>
    <row r="48" spans="2:4" ht="12.75">
      <c r="B48" s="63" t="s">
        <v>5</v>
      </c>
      <c r="C48" s="5">
        <v>48</v>
      </c>
      <c r="D48" s="4">
        <v>35</v>
      </c>
    </row>
    <row r="49" spans="2:4" ht="12.75">
      <c r="B49" s="63" t="s">
        <v>6</v>
      </c>
      <c r="C49" s="5">
        <v>12</v>
      </c>
      <c r="D49" s="4">
        <v>28</v>
      </c>
    </row>
    <row r="50" spans="2:4" ht="12.75">
      <c r="B50" s="63" t="s">
        <v>7</v>
      </c>
      <c r="C50" s="5">
        <v>70</v>
      </c>
      <c r="D50" s="4">
        <v>55</v>
      </c>
    </row>
    <row r="51" spans="2:4" ht="12.75">
      <c r="B51" s="63" t="s">
        <v>8</v>
      </c>
      <c r="C51" s="5">
        <v>25</v>
      </c>
      <c r="D51" s="4">
        <v>25</v>
      </c>
    </row>
    <row r="52" spans="2:4" ht="12.75">
      <c r="B52" s="63" t="s">
        <v>9</v>
      </c>
      <c r="C52" s="5">
        <v>15</v>
      </c>
      <c r="D52" s="4">
        <v>16</v>
      </c>
    </row>
    <row r="53" spans="2:4" ht="12.75">
      <c r="B53" s="64" t="s">
        <v>10</v>
      </c>
      <c r="C53" s="6">
        <v>15</v>
      </c>
      <c r="D53" s="7">
        <v>20</v>
      </c>
    </row>
    <row r="54" spans="2:4" ht="13.5" thickBot="1">
      <c r="B54" s="65" t="s">
        <v>12</v>
      </c>
      <c r="C54" s="8">
        <f>((17+17+6)*7/100)*30</f>
        <v>84</v>
      </c>
      <c r="D54" s="9">
        <v>0</v>
      </c>
    </row>
    <row r="55" spans="2:4" ht="13.5" thickBot="1">
      <c r="B55" s="71" t="s">
        <v>11</v>
      </c>
      <c r="C55" s="68">
        <f>SUM(C46:C54)</f>
        <v>385</v>
      </c>
      <c r="D55" s="69">
        <f>SUM(D46:D54)</f>
        <v>332.75</v>
      </c>
    </row>
  </sheetData>
  <printOptions horizontalCentered="1"/>
  <pageMargins left="0.7874015748031497" right="0.7874015748031497" top="0.984251968503937" bottom="0.984251968503937" header="0.5118110236220472" footer="0.5118110236220472"/>
  <pageSetup orientation="portrait" paperSize="9" r:id="rId2"/>
  <headerFooter alignWithMargins="0">
    <oddHeader>&amp;C&amp;F &amp;A</oddHeader>
    <oddFooter>&amp;CStránka &amp;P z &amp;N</oddFooter>
  </headerFooter>
  <drawing r:id="rId1"/>
</worksheet>
</file>

<file path=xl/worksheets/sheet2.xml><?xml version="1.0" encoding="utf-8"?>
<worksheet xmlns="http://schemas.openxmlformats.org/spreadsheetml/2006/main" xmlns:r="http://schemas.openxmlformats.org/officeDocument/2006/relationships">
  <dimension ref="A19:G36"/>
  <sheetViews>
    <sheetView workbookViewId="0" topLeftCell="A1">
      <selection activeCell="D41" sqref="D41"/>
    </sheetView>
  </sheetViews>
  <sheetFormatPr defaultColWidth="9.140625" defaultRowHeight="12.75"/>
  <cols>
    <col min="1" max="1" width="21.7109375" style="0" customWidth="1"/>
    <col min="2" max="3" width="12.28125" style="0" customWidth="1"/>
    <col min="4" max="4" width="13.421875" style="0" customWidth="1"/>
    <col min="5" max="5" width="12.140625" style="0" customWidth="1"/>
    <col min="6" max="6" width="15.8515625" style="0" customWidth="1"/>
  </cols>
  <sheetData>
    <row r="19" ht="13.5" thickBot="1">
      <c r="A19" s="60" t="s">
        <v>13</v>
      </c>
    </row>
    <row r="20" spans="1:5" ht="26.25" thickBot="1">
      <c r="A20" s="82" t="s">
        <v>43</v>
      </c>
      <c r="B20" s="76" t="s">
        <v>26</v>
      </c>
      <c r="C20" s="77" t="s">
        <v>24</v>
      </c>
      <c r="D20" s="77" t="s">
        <v>25</v>
      </c>
      <c r="E20" s="78" t="s">
        <v>27</v>
      </c>
    </row>
    <row r="21" spans="1:6" ht="12.75">
      <c r="A21" s="73" t="s">
        <v>15</v>
      </c>
      <c r="B21" s="15">
        <v>15899</v>
      </c>
      <c r="C21" s="16">
        <f aca="true" t="shared" si="0" ref="C21:C26">D21*(120/100)</f>
        <v>16134</v>
      </c>
      <c r="D21" s="17">
        <v>13445</v>
      </c>
      <c r="E21" s="79" t="str">
        <f aca="true" t="shared" si="1" ref="E21:E26">IF(B21&gt;C21,"Nadějově","Jihlavě")</f>
        <v>Jihlavě</v>
      </c>
      <c r="F21" s="18"/>
    </row>
    <row r="22" spans="1:6" ht="12.75">
      <c r="A22" s="74" t="s">
        <v>41</v>
      </c>
      <c r="B22" s="19">
        <v>5789</v>
      </c>
      <c r="C22" s="20">
        <f t="shared" si="0"/>
        <v>5746.8</v>
      </c>
      <c r="D22" s="21">
        <v>4789</v>
      </c>
      <c r="E22" s="80" t="str">
        <f t="shared" si="1"/>
        <v>Nadějově</v>
      </c>
      <c r="F22" s="18"/>
    </row>
    <row r="23" spans="1:6" ht="12.75">
      <c r="A23" s="74" t="s">
        <v>42</v>
      </c>
      <c r="B23" s="19">
        <v>649</v>
      </c>
      <c r="C23" s="20">
        <f t="shared" si="0"/>
        <v>462</v>
      </c>
      <c r="D23" s="21">
        <v>385</v>
      </c>
      <c r="E23" s="80" t="str">
        <f t="shared" si="1"/>
        <v>Nadějově</v>
      </c>
      <c r="F23" s="18"/>
    </row>
    <row r="24" spans="1:6" ht="12.75">
      <c r="A24" s="74" t="s">
        <v>16</v>
      </c>
      <c r="B24" s="19">
        <v>5999</v>
      </c>
      <c r="C24" s="20">
        <f t="shared" si="0"/>
        <v>6855.599999999999</v>
      </c>
      <c r="D24" s="21">
        <v>5713</v>
      </c>
      <c r="E24" s="80" t="str">
        <f t="shared" si="1"/>
        <v>Jihlavě</v>
      </c>
      <c r="F24" s="18"/>
    </row>
    <row r="25" spans="1:6" ht="12.75">
      <c r="A25" s="74" t="s">
        <v>17</v>
      </c>
      <c r="B25" s="19">
        <v>239</v>
      </c>
      <c r="C25" s="20">
        <f t="shared" si="0"/>
        <v>290.4</v>
      </c>
      <c r="D25" s="21">
        <v>242</v>
      </c>
      <c r="E25" s="80" t="str">
        <f t="shared" si="1"/>
        <v>Jihlavě</v>
      </c>
      <c r="F25" s="18"/>
    </row>
    <row r="26" spans="1:6" ht="13.5" thickBot="1">
      <c r="A26" s="75" t="s">
        <v>18</v>
      </c>
      <c r="B26" s="22">
        <v>159</v>
      </c>
      <c r="C26" s="23">
        <f t="shared" si="0"/>
        <v>260.4</v>
      </c>
      <c r="D26" s="24">
        <v>217</v>
      </c>
      <c r="E26" s="81" t="str">
        <f t="shared" si="1"/>
        <v>Jihlavě</v>
      </c>
      <c r="F26" s="18"/>
    </row>
    <row r="27" spans="1:6" ht="12.75">
      <c r="A27" s="25"/>
      <c r="B27" s="26"/>
      <c r="C27" s="27"/>
      <c r="D27" s="28"/>
      <c r="E27" s="29"/>
      <c r="F27" s="30"/>
    </row>
    <row r="28" spans="1:5" ht="13.5" thickBot="1">
      <c r="A28" s="60" t="s">
        <v>14</v>
      </c>
      <c r="E28" s="31"/>
    </row>
    <row r="29" spans="1:6" ht="39" thickBot="1">
      <c r="A29" s="82" t="s">
        <v>43</v>
      </c>
      <c r="B29" s="86" t="s">
        <v>19</v>
      </c>
      <c r="C29" s="87" t="s">
        <v>20</v>
      </c>
      <c r="D29" s="87" t="s">
        <v>22</v>
      </c>
      <c r="E29" s="32" t="s">
        <v>23</v>
      </c>
      <c r="F29" s="88" t="s">
        <v>21</v>
      </c>
    </row>
    <row r="30" spans="1:6" ht="12.75">
      <c r="A30" s="83" t="s">
        <v>15</v>
      </c>
      <c r="B30" s="33">
        <v>13445</v>
      </c>
      <c r="C30" s="34">
        <v>8999</v>
      </c>
      <c r="D30" s="34">
        <f>(C30/B30)*100</f>
        <v>66.93194496095202</v>
      </c>
      <c r="E30" s="35">
        <f aca="true" t="shared" si="2" ref="E30:E36">100-D30</f>
        <v>33.06805503904798</v>
      </c>
      <c r="F30" s="36">
        <f>C30*(120/100)</f>
        <v>10798.8</v>
      </c>
    </row>
    <row r="31" spans="1:6" ht="12.75">
      <c r="A31" s="74" t="s">
        <v>41</v>
      </c>
      <c r="B31" s="37">
        <v>4789</v>
      </c>
      <c r="C31" s="21">
        <v>2879</v>
      </c>
      <c r="D31" s="34">
        <f aca="true" t="shared" si="3" ref="D31:D36">(C31/B31)*100</f>
        <v>60.11693464188765</v>
      </c>
      <c r="E31" s="38">
        <f t="shared" si="2"/>
        <v>39.88306535811235</v>
      </c>
      <c r="F31" s="36">
        <f aca="true" t="shared" si="4" ref="F31:F36">C31*(120/100)</f>
        <v>3454.7999999999997</v>
      </c>
    </row>
    <row r="32" spans="1:6" ht="12.75">
      <c r="A32" s="74" t="s">
        <v>42</v>
      </c>
      <c r="B32" s="37">
        <v>385</v>
      </c>
      <c r="C32" s="21">
        <v>139</v>
      </c>
      <c r="D32" s="34">
        <f t="shared" si="3"/>
        <v>36.103896103896105</v>
      </c>
      <c r="E32" s="38">
        <f t="shared" si="2"/>
        <v>63.896103896103895</v>
      </c>
      <c r="F32" s="36">
        <f t="shared" si="4"/>
        <v>166.79999999999998</v>
      </c>
    </row>
    <row r="33" spans="1:6" ht="12.75">
      <c r="A33" s="84" t="s">
        <v>16</v>
      </c>
      <c r="B33" s="37">
        <v>5713</v>
      </c>
      <c r="C33" s="21">
        <v>3789</v>
      </c>
      <c r="D33" s="34">
        <f t="shared" si="3"/>
        <v>66.32242254507264</v>
      </c>
      <c r="E33" s="38">
        <f t="shared" si="2"/>
        <v>33.67757745492736</v>
      </c>
      <c r="F33" s="36">
        <f t="shared" si="4"/>
        <v>4546.8</v>
      </c>
    </row>
    <row r="34" spans="1:6" ht="12.75">
      <c r="A34" s="84" t="s">
        <v>17</v>
      </c>
      <c r="B34" s="37">
        <v>242</v>
      </c>
      <c r="C34" s="21">
        <v>60</v>
      </c>
      <c r="D34" s="34">
        <f t="shared" si="3"/>
        <v>24.793388429752067</v>
      </c>
      <c r="E34" s="38">
        <f t="shared" si="2"/>
        <v>75.20661157024793</v>
      </c>
      <c r="F34" s="36">
        <f t="shared" si="4"/>
        <v>72</v>
      </c>
    </row>
    <row r="35" spans="1:6" ht="13.5" thickBot="1">
      <c r="A35" s="85" t="s">
        <v>18</v>
      </c>
      <c r="B35" s="42">
        <v>217</v>
      </c>
      <c r="C35" s="43">
        <v>109</v>
      </c>
      <c r="D35" s="44">
        <f t="shared" si="3"/>
        <v>50.23041474654379</v>
      </c>
      <c r="E35" s="45">
        <f t="shared" si="2"/>
        <v>49.76958525345621</v>
      </c>
      <c r="F35" s="46">
        <f t="shared" si="4"/>
        <v>130.79999999999998</v>
      </c>
    </row>
    <row r="36" spans="1:7" ht="13.5" thickBot="1">
      <c r="A36" s="39" t="s">
        <v>11</v>
      </c>
      <c r="B36" s="40">
        <v>24791</v>
      </c>
      <c r="C36" s="40">
        <v>15975</v>
      </c>
      <c r="D36" s="48">
        <f t="shared" si="3"/>
        <v>64.43870759549837</v>
      </c>
      <c r="E36" s="41">
        <f t="shared" si="2"/>
        <v>35.56129240450163</v>
      </c>
      <c r="F36" s="40">
        <f t="shared" si="4"/>
        <v>19170</v>
      </c>
      <c r="G36" s="47"/>
    </row>
  </sheetData>
  <printOptions/>
  <pageMargins left="0.75" right="0.75" top="1" bottom="1" header="0.4921259845" footer="0.4921259845"/>
  <pageSetup orientation="portrait" paperSize="9" r:id="rId2"/>
  <headerFooter alignWithMargins="0">
    <oddHeader>&amp;C&amp;F &amp;A</oddHeader>
    <oddFooter>&amp;CStránka &amp;P z &amp;N</oddFooter>
  </headerFooter>
  <drawing r:id="rId1"/>
</worksheet>
</file>

<file path=xl/worksheets/sheet3.xml><?xml version="1.0" encoding="utf-8"?>
<worksheet xmlns="http://schemas.openxmlformats.org/spreadsheetml/2006/main" xmlns:r="http://schemas.openxmlformats.org/officeDocument/2006/relationships">
  <sheetPr codeName="List3"/>
  <dimension ref="B11:D25"/>
  <sheetViews>
    <sheetView tabSelected="1" workbookViewId="0" topLeftCell="A1">
      <selection activeCell="F17" sqref="F17"/>
    </sheetView>
  </sheetViews>
  <sheetFormatPr defaultColWidth="9.140625" defaultRowHeight="12.75"/>
  <cols>
    <col min="2" max="2" width="25.00390625" style="0" customWidth="1"/>
    <col min="3" max="3" width="15.57421875" style="0" customWidth="1"/>
    <col min="4" max="4" width="14.8515625" style="0" customWidth="1"/>
    <col min="5" max="5" width="27.00390625" style="0" customWidth="1"/>
    <col min="8" max="8" width="13.140625" style="0" customWidth="1"/>
  </cols>
  <sheetData>
    <row r="11" ht="13.5" thickBot="1">
      <c r="B11" s="60" t="s">
        <v>13</v>
      </c>
    </row>
    <row r="12" spans="2:4" ht="13.5" thickBot="1">
      <c r="B12" s="92" t="s">
        <v>40</v>
      </c>
      <c r="C12" s="93" t="s">
        <v>28</v>
      </c>
      <c r="D12" s="49" t="s">
        <v>29</v>
      </c>
    </row>
    <row r="13" spans="2:4" ht="12.75">
      <c r="B13" s="89" t="s">
        <v>30</v>
      </c>
      <c r="C13" s="50">
        <v>1200</v>
      </c>
      <c r="D13" s="51">
        <v>1200</v>
      </c>
    </row>
    <row r="14" spans="2:4" ht="12.75">
      <c r="B14" s="90" t="s">
        <v>36</v>
      </c>
      <c r="C14" s="52" t="s">
        <v>45</v>
      </c>
      <c r="D14" s="53">
        <f>(1200/1.2)*0.2</f>
        <v>200</v>
      </c>
    </row>
    <row r="15" spans="2:4" ht="12.75">
      <c r="B15" s="90" t="s">
        <v>31</v>
      </c>
      <c r="C15" s="52" t="s">
        <v>44</v>
      </c>
      <c r="D15" s="53">
        <f>D13-D14</f>
        <v>1000</v>
      </c>
    </row>
    <row r="16" spans="2:4" ht="25.5">
      <c r="B16" s="90" t="s">
        <v>32</v>
      </c>
      <c r="C16" s="52">
        <v>100</v>
      </c>
      <c r="D16" s="53">
        <v>100</v>
      </c>
    </row>
    <row r="17" spans="2:4" ht="38.25">
      <c r="B17" s="90" t="s">
        <v>33</v>
      </c>
      <c r="C17" s="52" t="s">
        <v>47</v>
      </c>
      <c r="D17" s="53">
        <f>D15-D16</f>
        <v>900</v>
      </c>
    </row>
    <row r="18" spans="2:4" ht="12.75">
      <c r="B18" s="90" t="s">
        <v>34</v>
      </c>
      <c r="C18" s="52">
        <v>300</v>
      </c>
      <c r="D18" s="53">
        <v>300</v>
      </c>
    </row>
    <row r="19" spans="2:4" ht="26.25" thickBot="1">
      <c r="B19" s="91" t="s">
        <v>35</v>
      </c>
      <c r="C19" s="54" t="s">
        <v>46</v>
      </c>
      <c r="D19" s="55">
        <f>D17-D18</f>
        <v>600</v>
      </c>
    </row>
    <row r="21" ht="13.5" thickBot="1">
      <c r="B21" s="61" t="s">
        <v>14</v>
      </c>
    </row>
    <row r="22" spans="2:3" ht="12.75">
      <c r="B22" s="94" t="s">
        <v>37</v>
      </c>
      <c r="C22" s="56">
        <v>100</v>
      </c>
    </row>
    <row r="23" spans="2:3" ht="12.75">
      <c r="B23" s="59" t="s">
        <v>34</v>
      </c>
      <c r="C23" s="57">
        <v>300</v>
      </c>
    </row>
    <row r="24" spans="2:3" ht="12.75">
      <c r="B24" s="59" t="s">
        <v>39</v>
      </c>
      <c r="C24" s="57">
        <v>600</v>
      </c>
    </row>
    <row r="25" spans="2:3" ht="13.5" thickBot="1">
      <c r="B25" s="95" t="s">
        <v>38</v>
      </c>
      <c r="C25" s="58">
        <v>200</v>
      </c>
    </row>
  </sheetData>
  <printOptions/>
  <pageMargins left="0.75" right="0.75" top="1" bottom="1" header="0.4921259845" footer="0.4921259845"/>
  <pageSetup orientation="portrait" paperSize="9" r:id="rId2"/>
  <headerFooter alignWithMargins="0">
    <oddHeader>&amp;C&amp;F &amp;A</oddHeader>
    <oddFooter>&amp;CStránka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Zuzana Horváthová</dc:creator>
  <cp:keywords/>
  <dc:description/>
  <cp:lastModifiedBy>oem</cp:lastModifiedBy>
  <cp:lastPrinted>2010-07-13T13:53:45Z</cp:lastPrinted>
  <dcterms:created xsi:type="dcterms:W3CDTF">2010-07-13T10:40:02Z</dcterms:created>
  <dcterms:modified xsi:type="dcterms:W3CDTF">2010-09-16T15:35:42Z</dcterms:modified>
  <cp:category/>
  <cp:version/>
  <cp:contentType/>
  <cp:contentStatus/>
</cp:coreProperties>
</file>